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16/"/>
    </mc:Choice>
  </mc:AlternateContent>
  <xr:revisionPtr revIDLastSave="4" documentId="8_{3765236F-DDBB-40A5-8362-1098613570BB}" xr6:coauthVersionLast="47" xr6:coauthVersionMax="47" xr10:uidLastSave="{FDEE863C-EA4F-46E9-A0BA-1E035DB5EF5A}"/>
  <bookViews>
    <workbookView xWindow="345" yWindow="780" windowWidth="15015" windowHeight="10590" xr2:uid="{5017D5D1-6943-4F78-AEE6-7EB29B4065FA}"/>
  </bookViews>
  <sheets>
    <sheet name="Amortization Schedule" sheetId="1" r:id="rId1"/>
  </sheets>
  <externalReferences>
    <externalReference r:id="rId2"/>
  </externalReferences>
  <definedNames>
    <definedName name="OriginalRate">'Amortization Schedule'!$B$2</definedName>
    <definedName name="OriginalTerm">'Amortization Schedule'!$B$3</definedName>
    <definedName name="PaymentWithExtra">'[1]Mortgage Paydown Analysis'!#REF!</definedName>
    <definedName name="RegularPayment">'[1]Mortgage Paydown Analysis'!#REF!</definedName>
    <definedName name="RevisedTerm">'[1]Mortgage Paydown Analysis'!#REF!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8" i="1" l="1"/>
  <c r="G18" i="1" s="1"/>
  <c r="D18" i="1"/>
  <c r="C18" i="1"/>
  <c r="B18" i="1"/>
  <c r="E17" i="1"/>
  <c r="G17" i="1" s="1"/>
  <c r="D17" i="1"/>
  <c r="C17" i="1"/>
  <c r="B17" i="1"/>
  <c r="E16" i="1"/>
  <c r="G16" i="1" s="1"/>
  <c r="D16" i="1"/>
  <c r="C16" i="1"/>
  <c r="B16" i="1"/>
  <c r="E15" i="1"/>
  <c r="G15" i="1" s="1"/>
  <c r="D15" i="1"/>
  <c r="C15" i="1"/>
  <c r="B15" i="1"/>
  <c r="E14" i="1"/>
  <c r="G14" i="1" s="1"/>
  <c r="D14" i="1"/>
  <c r="C14" i="1"/>
  <c r="B14" i="1"/>
  <c r="G13" i="1"/>
  <c r="E13" i="1"/>
  <c r="D13" i="1"/>
  <c r="C13" i="1"/>
  <c r="B13" i="1"/>
  <c r="E12" i="1"/>
  <c r="G12" i="1" s="1"/>
  <c r="D12" i="1"/>
  <c r="C12" i="1"/>
  <c r="B12" i="1"/>
  <c r="G11" i="1"/>
  <c r="E11" i="1"/>
  <c r="D11" i="1"/>
  <c r="C11" i="1"/>
  <c r="B11" i="1"/>
  <c r="E10" i="1"/>
  <c r="G10" i="1" s="1"/>
  <c r="D10" i="1"/>
  <c r="F11" i="1" s="1"/>
  <c r="C10" i="1"/>
  <c r="B10" i="1"/>
  <c r="G9" i="1"/>
  <c r="F9" i="1"/>
  <c r="E9" i="1"/>
  <c r="D9" i="1"/>
  <c r="F18" i="1" s="1"/>
  <c r="C9" i="1"/>
  <c r="B9" i="1"/>
  <c r="F13" i="1" l="1"/>
  <c r="F15" i="1"/>
  <c r="F17" i="1"/>
  <c r="F10" i="1"/>
  <c r="F12" i="1"/>
  <c r="F14" i="1"/>
  <c r="F16" i="1"/>
</calcChain>
</file>

<file path=xl/sharedStrings.xml><?xml version="1.0" encoding="utf-8"?>
<sst xmlns="http://schemas.openxmlformats.org/spreadsheetml/2006/main" count="13" uniqueCount="12">
  <si>
    <t>Loan Data</t>
  </si>
  <si>
    <t>Interest Rate</t>
  </si>
  <si>
    <t>Amortization</t>
  </si>
  <si>
    <t>Principal</t>
  </si>
  <si>
    <t>Payment Type</t>
  </si>
  <si>
    <t>Amortization Schedule</t>
  </si>
  <si>
    <t>Period</t>
  </si>
  <si>
    <t>Payment</t>
  </si>
  <si>
    <t>Interest</t>
  </si>
  <si>
    <t>Cumulative Principal</t>
  </si>
  <si>
    <t>Cumulative Interest</t>
  </si>
  <si>
    <t>Remaining Principal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</si>
</sst>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&quot;$&quot;#,##0"/>
  </numFmts>
  <fonts count="7" x14ac:knownFonts="1">
    <font>
      <sz val="10"/>
      <name val="Arial"/>
    </font>
    <font>
      <sz val="18"/>
      <color theme="3"/>
      <name val="Calibri Light"/>
      <family val="2"/>
      <scheme val="maj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Times New Roman"/>
      <family val="1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right"/>
    </xf>
    <xf numFmtId="10" fontId="4" fillId="0" borderId="0" xfId="0" applyNumberFormat="1" applyFont="1"/>
    <xf numFmtId="0" fontId="4" fillId="0" borderId="0" xfId="0" applyFont="1"/>
    <xf numFmtId="164" fontId="4" fillId="0" borderId="0" xfId="0" applyNumberFormat="1" applyFont="1"/>
    <xf numFmtId="0" fontId="5" fillId="0" borderId="0" xfId="0" applyFont="1" applyAlignment="1">
      <alignment horizontal="right"/>
    </xf>
    <xf numFmtId="8" fontId="2" fillId="0" borderId="0" xfId="0" applyNumberFormat="1" applyFont="1"/>
    <xf numFmtId="0" fontId="6" fillId="2" borderId="0" xfId="0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8" fontId="2" fillId="0" borderId="0" xfId="0" applyNumberFormat="1" applyFont="1" applyAlignment="1">
      <alignment horizontal="center"/>
    </xf>
  </cellXfs>
  <cellStyles count="2"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7382b24bab9a5c8b/Documents/Workbooks/TYV%20Excel%20365/Loa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Paydown Analys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8CF51-1048-4E68-B25A-EA5C12F2BE12}">
  <sheetPr published="0"/>
  <dimension ref="A1:L23"/>
  <sheetViews>
    <sheetView tabSelected="1" zoomScaleNormal="100" workbookViewId="0">
      <selection activeCell="B2" sqref="B2:B5"/>
    </sheetView>
  </sheetViews>
  <sheetFormatPr defaultColWidth="8.85546875" defaultRowHeight="15.75" x14ac:dyDescent="0.25"/>
  <cols>
    <col min="1" max="1" width="17.85546875" style="2" customWidth="1"/>
    <col min="2" max="2" width="12.7109375" style="2" bestFit="1" customWidth="1"/>
    <col min="3" max="3" width="13.85546875" style="2" customWidth="1"/>
    <col min="4" max="4" width="12.7109375" style="11" bestFit="1" customWidth="1"/>
    <col min="5" max="6" width="14" style="2" bestFit="1" customWidth="1"/>
    <col min="7" max="7" width="13.28515625" style="2" bestFit="1" customWidth="1"/>
    <col min="8" max="8" width="8.85546875" style="2"/>
    <col min="9" max="9" width="11.28515625" style="2" bestFit="1" customWidth="1"/>
    <col min="10" max="16384" width="8.85546875" style="2"/>
  </cols>
  <sheetData>
    <row r="1" spans="1:12" ht="23.25" x14ac:dyDescent="0.35">
      <c r="A1" s="1" t="s">
        <v>0</v>
      </c>
      <c r="D1" s="2"/>
    </row>
    <row r="2" spans="1:12" ht="18.75" x14ac:dyDescent="0.3">
      <c r="A2" s="3" t="s">
        <v>1</v>
      </c>
      <c r="B2" s="4">
        <v>0.04</v>
      </c>
      <c r="D2" s="2"/>
    </row>
    <row r="3" spans="1:12" ht="18.75" x14ac:dyDescent="0.3">
      <c r="A3" s="3" t="s">
        <v>2</v>
      </c>
      <c r="B3" s="5">
        <v>10</v>
      </c>
      <c r="D3" s="2"/>
    </row>
    <row r="4" spans="1:12" ht="18.75" x14ac:dyDescent="0.3">
      <c r="A4" s="3" t="s">
        <v>3</v>
      </c>
      <c r="B4" s="6">
        <v>500000</v>
      </c>
      <c r="D4" s="2"/>
    </row>
    <row r="5" spans="1:12" ht="18.75" x14ac:dyDescent="0.3">
      <c r="A5" s="3" t="s">
        <v>4</v>
      </c>
      <c r="B5" s="5">
        <v>0</v>
      </c>
      <c r="D5" s="2"/>
    </row>
    <row r="6" spans="1:12" x14ac:dyDescent="0.25">
      <c r="A6" s="7"/>
      <c r="B6" s="8"/>
      <c r="D6" s="2"/>
    </row>
    <row r="7" spans="1:12" ht="23.25" x14ac:dyDescent="0.35">
      <c r="A7" s="1" t="s">
        <v>5</v>
      </c>
      <c r="D7" s="2"/>
    </row>
    <row r="8" spans="1:12" s="10" customFormat="1" ht="31.5" x14ac:dyDescent="0.25">
      <c r="A8" s="9" t="s">
        <v>6</v>
      </c>
      <c r="B8" s="9" t="s">
        <v>7</v>
      </c>
      <c r="C8" s="9" t="s">
        <v>3</v>
      </c>
      <c r="D8" s="9" t="s">
        <v>8</v>
      </c>
      <c r="E8" s="9" t="s">
        <v>9</v>
      </c>
      <c r="F8" s="9" t="s">
        <v>10</v>
      </c>
      <c r="G8" s="9" t="s">
        <v>11</v>
      </c>
      <c r="I8" s="2"/>
      <c r="J8" s="2"/>
      <c r="K8" s="2"/>
      <c r="L8" s="2"/>
    </row>
    <row r="9" spans="1:12" x14ac:dyDescent="0.25">
      <c r="A9" s="11">
        <v>1</v>
      </c>
      <c r="B9" s="12">
        <f t="shared" ref="B9:B18" si="0">PMT($B$2, $B$3, $B$4, 0, $B$5)</f>
        <v>-61645.472165068262</v>
      </c>
      <c r="C9" s="8">
        <f t="shared" ref="C9:C18" si="1">PPMT($B$2, A9, $B$3, $B$4, 0, $B$5)</f>
        <v>-41645.472165068255</v>
      </c>
      <c r="D9" s="8">
        <f t="shared" ref="D9:D18" si="2">IPMT($B$2, A9, $B$3, $B$4, 0, $B$5)</f>
        <v>-19999.999999999996</v>
      </c>
      <c r="E9" s="8">
        <f t="shared" ref="E9:E18" si="3">CUMPRINC($B$2, $B$3, $B$4 - 0, 1, A9, $B$5)</f>
        <v>-41645.472165068255</v>
      </c>
      <c r="F9" s="8">
        <f>SUM($D$9:D9)</f>
        <v>-19999.999999999996</v>
      </c>
      <c r="G9" s="8">
        <f t="shared" ref="G9:G18" si="4">$B$4 + E9</f>
        <v>458354.52783493174</v>
      </c>
    </row>
    <row r="10" spans="1:12" x14ac:dyDescent="0.25">
      <c r="A10" s="11">
        <v>2</v>
      </c>
      <c r="B10" s="12">
        <f t="shared" si="0"/>
        <v>-61645.472165068262</v>
      </c>
      <c r="C10" s="8">
        <f t="shared" si="1"/>
        <v>-43311.291051670982</v>
      </c>
      <c r="D10" s="8">
        <f t="shared" si="2"/>
        <v>-18334.18111339727</v>
      </c>
      <c r="E10" s="8">
        <f t="shared" si="3"/>
        <v>-84956.763216739229</v>
      </c>
      <c r="F10" s="8">
        <f>SUM($D$9:D10)</f>
        <v>-38334.181113397266</v>
      </c>
      <c r="G10" s="8">
        <f t="shared" si="4"/>
        <v>415043.23678326077</v>
      </c>
    </row>
    <row r="11" spans="1:12" x14ac:dyDescent="0.25">
      <c r="A11" s="11">
        <v>3</v>
      </c>
      <c r="B11" s="12">
        <f t="shared" si="0"/>
        <v>-61645.472165068262</v>
      </c>
      <c r="C11" s="8">
        <f t="shared" si="1"/>
        <v>-45043.742693737819</v>
      </c>
      <c r="D11" s="8">
        <f t="shared" si="2"/>
        <v>-16601.729471330433</v>
      </c>
      <c r="E11" s="8">
        <f t="shared" si="3"/>
        <v>-130000.50591047708</v>
      </c>
      <c r="F11" s="8">
        <f>SUM($D$9:D11)</f>
        <v>-54935.910584727695</v>
      </c>
      <c r="G11" s="8">
        <f t="shared" si="4"/>
        <v>369999.49408952292</v>
      </c>
    </row>
    <row r="12" spans="1:12" x14ac:dyDescent="0.25">
      <c r="A12" s="11">
        <v>4</v>
      </c>
      <c r="B12" s="12">
        <f t="shared" si="0"/>
        <v>-61645.472165068262</v>
      </c>
      <c r="C12" s="8">
        <f t="shared" si="1"/>
        <v>-46845.492401487347</v>
      </c>
      <c r="D12" s="8">
        <f t="shared" si="2"/>
        <v>-14799.979763580917</v>
      </c>
      <c r="E12" s="8">
        <f t="shared" si="3"/>
        <v>-176845.99831196445</v>
      </c>
      <c r="F12" s="8">
        <f>SUM($D$9:D12)</f>
        <v>-69735.890348308618</v>
      </c>
      <c r="G12" s="8">
        <f t="shared" si="4"/>
        <v>323154.00168803555</v>
      </c>
    </row>
    <row r="13" spans="1:12" x14ac:dyDescent="0.25">
      <c r="A13" s="11">
        <v>5</v>
      </c>
      <c r="B13" s="12">
        <f t="shared" si="0"/>
        <v>-61645.472165068262</v>
      </c>
      <c r="C13" s="8">
        <f t="shared" si="1"/>
        <v>-48719.312097546834</v>
      </c>
      <c r="D13" s="8">
        <f t="shared" si="2"/>
        <v>-12926.160067521425</v>
      </c>
      <c r="E13" s="8">
        <f t="shared" si="3"/>
        <v>-225565.31040951124</v>
      </c>
      <c r="F13" s="8">
        <f>SUM($D$9:D13)</f>
        <v>-82662.050415830046</v>
      </c>
      <c r="G13" s="8">
        <f t="shared" si="4"/>
        <v>274434.68959048879</v>
      </c>
    </row>
    <row r="14" spans="1:12" x14ac:dyDescent="0.25">
      <c r="A14" s="11">
        <v>6</v>
      </c>
      <c r="B14" s="12">
        <f t="shared" si="0"/>
        <v>-61645.472165068262</v>
      </c>
      <c r="C14" s="8">
        <f t="shared" si="1"/>
        <v>-50668.084581448704</v>
      </c>
      <c r="D14" s="8">
        <f t="shared" si="2"/>
        <v>-10977.387583619549</v>
      </c>
      <c r="E14" s="8">
        <f t="shared" si="3"/>
        <v>-276233.39499095996</v>
      </c>
      <c r="F14" s="8">
        <f>SUM($D$9:D14)</f>
        <v>-93639.437999449598</v>
      </c>
      <c r="G14" s="8">
        <f t="shared" si="4"/>
        <v>223766.60500904004</v>
      </c>
    </row>
    <row r="15" spans="1:12" x14ac:dyDescent="0.25">
      <c r="A15" s="11">
        <v>7</v>
      </c>
      <c r="B15" s="12">
        <f t="shared" si="0"/>
        <v>-61645.472165068262</v>
      </c>
      <c r="C15" s="8">
        <f t="shared" si="1"/>
        <v>-52694.807964706655</v>
      </c>
      <c r="D15" s="8">
        <f t="shared" si="2"/>
        <v>-8950.6642003616034</v>
      </c>
      <c r="E15" s="8">
        <f t="shared" si="3"/>
        <v>-328928.20295566652</v>
      </c>
      <c r="F15" s="8">
        <f>SUM($D$9:D15)</f>
        <v>-102590.1021998112</v>
      </c>
      <c r="G15" s="8">
        <f t="shared" si="4"/>
        <v>171071.79704433348</v>
      </c>
    </row>
    <row r="16" spans="1:12" x14ac:dyDescent="0.25">
      <c r="A16" s="11">
        <v>8</v>
      </c>
      <c r="B16" s="12">
        <f t="shared" si="0"/>
        <v>-61645.472165068262</v>
      </c>
      <c r="C16" s="8">
        <f t="shared" si="1"/>
        <v>-54802.600283294916</v>
      </c>
      <c r="D16" s="8">
        <f t="shared" si="2"/>
        <v>-6842.871881773337</v>
      </c>
      <c r="E16" s="8">
        <f t="shared" si="3"/>
        <v>-383730.8032389615</v>
      </c>
      <c r="F16" s="8">
        <f>SUM($D$9:D16)</f>
        <v>-109432.97408158453</v>
      </c>
      <c r="G16" s="8">
        <f t="shared" si="4"/>
        <v>116269.1967610385</v>
      </c>
    </row>
    <row r="17" spans="1:7" x14ac:dyDescent="0.25">
      <c r="A17" s="11">
        <v>9</v>
      </c>
      <c r="B17" s="12">
        <f t="shared" si="0"/>
        <v>-61645.472165068262</v>
      </c>
      <c r="C17" s="8">
        <f t="shared" si="1"/>
        <v>-56994.704294626725</v>
      </c>
      <c r="D17" s="8">
        <f t="shared" si="2"/>
        <v>-4650.7678704415403</v>
      </c>
      <c r="E17" s="8">
        <f t="shared" si="3"/>
        <v>-440725.50753358816</v>
      </c>
      <c r="F17" s="8">
        <f>SUM($D$9:D17)</f>
        <v>-114083.74195202607</v>
      </c>
      <c r="G17" s="8">
        <f t="shared" si="4"/>
        <v>59274.492466411844</v>
      </c>
    </row>
    <row r="18" spans="1:7" x14ac:dyDescent="0.25">
      <c r="A18" s="11">
        <v>10</v>
      </c>
      <c r="B18" s="12">
        <f t="shared" si="0"/>
        <v>-61645.472165068262</v>
      </c>
      <c r="C18" s="8">
        <f t="shared" si="1"/>
        <v>-59274.492466411786</v>
      </c>
      <c r="D18" s="8">
        <f t="shared" si="2"/>
        <v>-2370.9796986564716</v>
      </c>
      <c r="E18" s="8">
        <f t="shared" si="3"/>
        <v>-500000</v>
      </c>
      <c r="F18" s="8">
        <f>SUM($D$9:D18)</f>
        <v>-116454.72165068255</v>
      </c>
      <c r="G18" s="8">
        <f t="shared" si="4"/>
        <v>0</v>
      </c>
    </row>
    <row r="19" spans="1:7" x14ac:dyDescent="0.25">
      <c r="D19" s="2"/>
    </row>
    <row r="20" spans="1:7" x14ac:dyDescent="0.25">
      <c r="D20" s="2"/>
    </row>
    <row r="21" spans="1:7" x14ac:dyDescent="0.25">
      <c r="D21" s="2"/>
    </row>
    <row r="22" spans="1:7" x14ac:dyDescent="0.25">
      <c r="D22" s="2"/>
    </row>
    <row r="23" spans="1:7" x14ac:dyDescent="0.25">
      <c r="E23" s="8"/>
    </row>
  </sheetData>
  <pageMargins left="0.25" right="0.25" top="1" bottom="1" header="0.5" footer="0.5"/>
  <pageSetup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Amortization Schedule</vt:lpstr>
      <vt:lpstr>OriginalRate</vt:lpstr>
      <vt:lpstr>OriginalTerm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McFedries2</dc:creator>
  <cp:lastModifiedBy>Paul McFedries2</cp:lastModifiedBy>
  <dcterms:created xsi:type="dcterms:W3CDTF">2022-06-08T15:50:02Z</dcterms:created>
  <dcterms:modified xsi:type="dcterms:W3CDTF">2022-06-08T15:57:50Z</dcterms:modified>
</cp:coreProperties>
</file>